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H:\2023\resurscentris sabuRaltro dokumentacia 2023\"/>
    </mc:Choice>
  </mc:AlternateContent>
  <xr:revisionPtr revIDLastSave="0" documentId="13_ncr:1_{241A2EAF-61BD-4AD9-96FB-87E5B56505AC}" xr6:coauthVersionLast="36" xr6:coauthVersionMax="47" xr10:uidLastSave="{00000000-0000-0000-0000-000000000000}"/>
  <bookViews>
    <workbookView xWindow="0" yWindow="0" windowWidth="28800" windowHeight="13080" xr2:uid="{00000000-000D-0000-FFFF-FFFF00000000}"/>
  </bookViews>
  <sheets>
    <sheet name="ტრანსპორტი" sheetId="1" r:id="rId1"/>
    <sheet name="მივლინება წარმომადგენლობითი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T7" i="1"/>
  <c r="H17" i="1"/>
  <c r="I17" i="1"/>
  <c r="J17" i="1"/>
  <c r="D17" i="1" l="1"/>
  <c r="E17" i="1"/>
  <c r="F17" i="1"/>
  <c r="G17" i="1"/>
  <c r="D17" i="2"/>
  <c r="E17" i="2"/>
  <c r="F14" i="1" l="1"/>
  <c r="F13" i="1"/>
  <c r="E13" i="1" l="1"/>
  <c r="E14" i="1"/>
  <c r="E15" i="1"/>
  <c r="E16" i="1"/>
  <c r="F12" i="1"/>
  <c r="E12" i="1"/>
  <c r="F11" i="1" l="1"/>
  <c r="E7" i="1" l="1"/>
  <c r="E8" i="1"/>
  <c r="E9" i="1"/>
  <c r="E10" i="1"/>
  <c r="E11" i="1"/>
  <c r="F6" i="1"/>
  <c r="E6" i="1" s="1"/>
</calcChain>
</file>

<file path=xl/sharedStrings.xml><?xml version="1.0" encoding="utf-8"?>
<sst xmlns="http://schemas.openxmlformats.org/spreadsheetml/2006/main" count="81" uniqueCount="24">
  <si>
    <t>სატრანსპორტო ხარჯები სულ</t>
  </si>
  <si>
    <t>მსუბუქი</t>
  </si>
  <si>
    <t>ჯიპი</t>
  </si>
  <si>
    <t>მიკროავტობუსი</t>
  </si>
  <si>
    <t>სპეც.ტექნიკა</t>
  </si>
  <si>
    <t>სხვა</t>
  </si>
  <si>
    <t>რაოდენობა</t>
  </si>
  <si>
    <t>საერთო ღირებულება</t>
  </si>
  <si>
    <t>საერთო რირებულება</t>
  </si>
  <si>
    <t>სატვირთო</t>
  </si>
  <si>
    <t>წელი</t>
  </si>
  <si>
    <t>სულ</t>
  </si>
  <si>
    <t>მთავრობის/სამინისტროს დასახელება</t>
  </si>
  <si>
    <t>ავტოსატრანსპორტო საშუალებების შესყიდვის ხარჯები</t>
  </si>
  <si>
    <t>სატრანსპორტო საშუალებების რაოდენობა სულ</t>
  </si>
  <si>
    <t>შესყიდული სატრანსპორტო საშუალებების შესახებ ინფორმაცია</t>
  </si>
  <si>
    <t>ავტოსატრანსპორტო საშუალებებზე გაწეული საწვავის ხარჯები</t>
  </si>
  <si>
    <t>სულ 2013-2023</t>
  </si>
  <si>
    <t>ავტოსატრანსპპორტო საშუალებებზე გაწეული რემონტის, მოვლის ხარჯები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</si>
  <si>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</si>
  <si>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აჭარის ა.რ განათლების, კულტურისა და სპორტის სამინისტროს ტერიტორიული ორგანო ხელვაჩაურის რესურსცენტრი</t>
  </si>
  <si>
    <t>მივლინების ხარჯი</t>
  </si>
  <si>
    <t>წარმომადგენლობითი ხარჯი</t>
  </si>
  <si>
    <t>აჭარის ა.რ განათლების, კულტურისა და სპორტის სამინისტრო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</si>
</sst>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zoomScale="70" zoomScaleNormal="70" workbookViewId="0">
      <selection activeCell="A8" sqref="A8"/>
    </sheetView>
  </sheetViews>
  <sheetFormatPr defaultColWidth="8.85546875" defaultRowHeight="15" x14ac:dyDescent="0.25"/>
  <cols>
    <col min="1" max="1" width="13.85546875" style="1" customWidth="1"/>
    <col min="2" max="2" width="28.42578125" style="1" customWidth="1"/>
    <col min="3" max="4" width="19.5703125" style="1" customWidth="1"/>
    <col min="5" max="5" width="13.28515625" style="1" customWidth="1"/>
    <col min="6" max="6" width="18.28515625" style="1" customWidth="1"/>
    <col min="7" max="7" width="21" style="1" customWidth="1"/>
    <col min="8" max="19" width="13.42578125" style="1" customWidth="1"/>
    <col min="20" max="16384" width="8.85546875" style="1"/>
  </cols>
  <sheetData>
    <row r="1" spans="1:21" x14ac:dyDescent="0.25">
      <c r="A1" s="4" t="s">
        <v>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3" spans="1:21" ht="19.149999999999999" customHeight="1" x14ac:dyDescent="0.25">
      <c r="A3" s="8" t="s">
        <v>12</v>
      </c>
      <c r="B3" s="9" t="s">
        <v>19</v>
      </c>
      <c r="C3" s="8" t="s">
        <v>10</v>
      </c>
      <c r="D3" s="5" t="s">
        <v>14</v>
      </c>
      <c r="E3" s="8" t="s">
        <v>0</v>
      </c>
      <c r="F3" s="5" t="s">
        <v>18</v>
      </c>
      <c r="G3" s="5" t="s">
        <v>16</v>
      </c>
      <c r="H3" s="9" t="s">
        <v>15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8.9" customHeight="1" x14ac:dyDescent="0.25">
      <c r="A4" s="8"/>
      <c r="B4" s="9"/>
      <c r="C4" s="8"/>
      <c r="D4" s="6"/>
      <c r="E4" s="8"/>
      <c r="F4" s="6"/>
      <c r="G4" s="6"/>
      <c r="H4" s="9" t="s">
        <v>1</v>
      </c>
      <c r="I4" s="9"/>
      <c r="J4" s="9" t="s">
        <v>2</v>
      </c>
      <c r="K4" s="9"/>
      <c r="L4" s="9" t="s">
        <v>3</v>
      </c>
      <c r="M4" s="9"/>
      <c r="N4" s="9" t="s">
        <v>9</v>
      </c>
      <c r="O4" s="9"/>
      <c r="P4" s="9" t="s">
        <v>4</v>
      </c>
      <c r="Q4" s="9"/>
      <c r="R4" s="9" t="s">
        <v>5</v>
      </c>
      <c r="S4" s="9"/>
      <c r="T4" s="9" t="s">
        <v>17</v>
      </c>
      <c r="U4" s="9"/>
    </row>
    <row r="5" spans="1:21" ht="45" x14ac:dyDescent="0.25">
      <c r="A5" s="8"/>
      <c r="B5" s="9"/>
      <c r="C5" s="8"/>
      <c r="D5" s="7"/>
      <c r="E5" s="8"/>
      <c r="F5" s="7"/>
      <c r="G5" s="7"/>
      <c r="H5" s="2" t="s">
        <v>6</v>
      </c>
      <c r="I5" s="2" t="s">
        <v>7</v>
      </c>
      <c r="J5" s="2" t="s">
        <v>6</v>
      </c>
      <c r="K5" s="2" t="s">
        <v>8</v>
      </c>
      <c r="L5" s="2" t="s">
        <v>6</v>
      </c>
      <c r="M5" s="2" t="s">
        <v>7</v>
      </c>
      <c r="N5" s="2" t="s">
        <v>6</v>
      </c>
      <c r="O5" s="2" t="s">
        <v>7</v>
      </c>
      <c r="P5" s="2" t="s">
        <v>6</v>
      </c>
      <c r="Q5" s="2" t="s">
        <v>7</v>
      </c>
      <c r="R5" s="2" t="s">
        <v>6</v>
      </c>
      <c r="S5" s="2" t="s">
        <v>7</v>
      </c>
      <c r="T5" s="3" t="s">
        <v>6</v>
      </c>
      <c r="U5" s="3" t="s">
        <v>7</v>
      </c>
    </row>
    <row r="6" spans="1:21" ht="90" x14ac:dyDescent="0.25">
      <c r="A6" s="3" t="s">
        <v>23</v>
      </c>
      <c r="B6" s="3" t="s">
        <v>20</v>
      </c>
      <c r="C6" s="3">
        <v>2013</v>
      </c>
      <c r="D6" s="3">
        <v>1</v>
      </c>
      <c r="E6" s="3">
        <f>F6+G6</f>
        <v>8008</v>
      </c>
      <c r="F6" s="3">
        <f>8008-4781</f>
        <v>3227</v>
      </c>
      <c r="G6" s="3">
        <v>4781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90" x14ac:dyDescent="0.25">
      <c r="A7" s="3" t="s">
        <v>23</v>
      </c>
      <c r="B7" s="3" t="s">
        <v>20</v>
      </c>
      <c r="C7" s="3">
        <v>2014</v>
      </c>
      <c r="D7" s="3">
        <v>2</v>
      </c>
      <c r="E7" s="3">
        <f t="shared" ref="E7:E16" si="0">F7+G7</f>
        <v>8490</v>
      </c>
      <c r="F7" s="3">
        <v>3324</v>
      </c>
      <c r="G7" s="3">
        <v>5166</v>
      </c>
      <c r="H7" s="3">
        <v>1</v>
      </c>
      <c r="I7" s="3">
        <v>21440</v>
      </c>
      <c r="J7" s="3"/>
      <c r="K7" s="3"/>
      <c r="L7" s="3"/>
      <c r="M7" s="3"/>
      <c r="N7" s="3"/>
      <c r="O7" s="3"/>
      <c r="P7" s="3"/>
      <c r="Q7" s="3"/>
      <c r="R7" s="3"/>
      <c r="S7" s="3"/>
      <c r="T7" s="3">
        <f>H7</f>
        <v>1</v>
      </c>
      <c r="U7" s="3">
        <f>I7</f>
        <v>21440</v>
      </c>
    </row>
    <row r="8" spans="1:21" ht="90" x14ac:dyDescent="0.25">
      <c r="A8" s="3" t="s">
        <v>23</v>
      </c>
      <c r="B8" s="3" t="s">
        <v>20</v>
      </c>
      <c r="C8" s="3">
        <v>2015</v>
      </c>
      <c r="D8" s="3">
        <v>2</v>
      </c>
      <c r="E8" s="3">
        <f t="shared" si="0"/>
        <v>6626</v>
      </c>
      <c r="F8" s="3">
        <v>1600</v>
      </c>
      <c r="G8" s="3">
        <v>5026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90" x14ac:dyDescent="0.25">
      <c r="A9" s="3" t="s">
        <v>23</v>
      </c>
      <c r="B9" s="3" t="s">
        <v>20</v>
      </c>
      <c r="C9" s="3">
        <v>2016</v>
      </c>
      <c r="D9" s="3">
        <v>2</v>
      </c>
      <c r="E9" s="3">
        <f t="shared" si="0"/>
        <v>5411</v>
      </c>
      <c r="F9" s="3">
        <v>1964</v>
      </c>
      <c r="G9" s="3">
        <v>3447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90" x14ac:dyDescent="0.25">
      <c r="A10" s="3" t="s">
        <v>23</v>
      </c>
      <c r="B10" s="3" t="s">
        <v>20</v>
      </c>
      <c r="C10" s="3">
        <v>2017</v>
      </c>
      <c r="D10" s="3">
        <v>2</v>
      </c>
      <c r="E10" s="3">
        <f t="shared" si="0"/>
        <v>6771</v>
      </c>
      <c r="F10" s="3">
        <v>2219</v>
      </c>
      <c r="G10" s="3">
        <v>4552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90" x14ac:dyDescent="0.25">
      <c r="A11" s="3" t="s">
        <v>23</v>
      </c>
      <c r="B11" s="3" t="s">
        <v>20</v>
      </c>
      <c r="C11" s="3">
        <v>2018</v>
      </c>
      <c r="D11" s="3">
        <v>2</v>
      </c>
      <c r="E11" s="3">
        <f t="shared" si="0"/>
        <v>7312</v>
      </c>
      <c r="F11" s="3">
        <f>7312-5064</f>
        <v>2248</v>
      </c>
      <c r="G11" s="3">
        <v>5064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90" x14ac:dyDescent="0.25">
      <c r="A12" s="3" t="s">
        <v>23</v>
      </c>
      <c r="B12" s="3" t="s">
        <v>20</v>
      </c>
      <c r="C12" s="3">
        <v>2019</v>
      </c>
      <c r="D12" s="3">
        <v>2</v>
      </c>
      <c r="E12" s="3">
        <f t="shared" si="0"/>
        <v>8527</v>
      </c>
      <c r="F12" s="3">
        <f>8527-G12</f>
        <v>2933</v>
      </c>
      <c r="G12" s="3">
        <v>5594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90" x14ac:dyDescent="0.25">
      <c r="A13" s="3" t="s">
        <v>23</v>
      </c>
      <c r="B13" s="3" t="s">
        <v>20</v>
      </c>
      <c r="C13" s="3">
        <v>2020</v>
      </c>
      <c r="D13" s="3">
        <v>2</v>
      </c>
      <c r="E13" s="3">
        <f t="shared" si="0"/>
        <v>5140</v>
      </c>
      <c r="F13" s="3">
        <f>5140-G13</f>
        <v>897</v>
      </c>
      <c r="G13" s="3">
        <v>4243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90" x14ac:dyDescent="0.25">
      <c r="A14" s="3" t="s">
        <v>23</v>
      </c>
      <c r="B14" s="3" t="s">
        <v>20</v>
      </c>
      <c r="C14" s="3">
        <v>2021</v>
      </c>
      <c r="D14" s="3">
        <v>2</v>
      </c>
      <c r="E14" s="3">
        <f t="shared" si="0"/>
        <v>7815</v>
      </c>
      <c r="F14" s="3">
        <f>7815-G14</f>
        <v>2568</v>
      </c>
      <c r="G14" s="3">
        <v>5247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90" x14ac:dyDescent="0.25">
      <c r="A15" s="3" t="s">
        <v>23</v>
      </c>
      <c r="B15" s="3" t="s">
        <v>20</v>
      </c>
      <c r="C15" s="3">
        <v>2022</v>
      </c>
      <c r="D15" s="3">
        <v>2</v>
      </c>
      <c r="E15" s="3">
        <f t="shared" si="0"/>
        <v>10049</v>
      </c>
      <c r="F15" s="3">
        <v>2036</v>
      </c>
      <c r="G15" s="3">
        <v>8013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90" x14ac:dyDescent="0.25">
      <c r="A16" s="3" t="s">
        <v>23</v>
      </c>
      <c r="B16" s="3" t="s">
        <v>20</v>
      </c>
      <c r="C16" s="3">
        <v>2023</v>
      </c>
      <c r="D16" s="3">
        <v>2</v>
      </c>
      <c r="E16" s="3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10" t="s">
        <v>11</v>
      </c>
      <c r="B17" s="11"/>
      <c r="C17" s="12"/>
      <c r="D17" s="3">
        <f t="shared" ref="D17:F17" si="1">SUM(D6:D16)</f>
        <v>21</v>
      </c>
      <c r="E17" s="3">
        <f t="shared" si="1"/>
        <v>74149</v>
      </c>
      <c r="F17" s="3">
        <f t="shared" si="1"/>
        <v>23016</v>
      </c>
      <c r="G17" s="3">
        <f>SUM(G6:G16)</f>
        <v>51133</v>
      </c>
      <c r="H17" s="3">
        <f t="shared" ref="H17:J17" si="2">SUM(H6:H16)</f>
        <v>1</v>
      </c>
      <c r="I17" s="3">
        <f t="shared" si="2"/>
        <v>21440</v>
      </c>
      <c r="J17" s="3">
        <f t="shared" si="2"/>
        <v>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</sheetData>
  <mergeCells count="17">
    <mergeCell ref="A17:C17"/>
    <mergeCell ref="H3:U3"/>
    <mergeCell ref="T4:U4"/>
    <mergeCell ref="R4:S4"/>
    <mergeCell ref="N4:O4"/>
    <mergeCell ref="C3:C5"/>
    <mergeCell ref="A1:S1"/>
    <mergeCell ref="D3:D5"/>
    <mergeCell ref="F3:F5"/>
    <mergeCell ref="G3:G5"/>
    <mergeCell ref="A3:A5"/>
    <mergeCell ref="B3:B5"/>
    <mergeCell ref="E3:E5"/>
    <mergeCell ref="H4:I4"/>
    <mergeCell ref="J4:K4"/>
    <mergeCell ref="L4:M4"/>
    <mergeCell ref="P4:Q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B4FB4-8986-4C6A-A4F5-8235871EAAFF}">
  <dimension ref="A1:E17"/>
  <sheetViews>
    <sheetView zoomScale="70" zoomScaleNormal="70" workbookViewId="0">
      <selection activeCell="A6" sqref="A6"/>
    </sheetView>
  </sheetViews>
  <sheetFormatPr defaultColWidth="8.85546875" defaultRowHeight="15" x14ac:dyDescent="0.25"/>
  <cols>
    <col min="1" max="1" width="24.7109375" style="1" customWidth="1"/>
    <col min="2" max="2" width="62.28515625" style="1" customWidth="1"/>
    <col min="3" max="4" width="19.5703125" style="1" customWidth="1"/>
    <col min="5" max="5" width="22" style="1" customWidth="1"/>
    <col min="6" max="16384" width="8.85546875" style="1"/>
  </cols>
  <sheetData>
    <row r="1" spans="1:5" x14ac:dyDescent="0.25">
      <c r="A1" s="4"/>
      <c r="B1" s="4"/>
      <c r="C1" s="4"/>
      <c r="D1" s="4"/>
      <c r="E1" s="4"/>
    </row>
    <row r="3" spans="1:5" ht="19.149999999999999" customHeight="1" x14ac:dyDescent="0.25">
      <c r="A3" s="8" t="s">
        <v>12</v>
      </c>
      <c r="B3" s="9" t="s">
        <v>19</v>
      </c>
      <c r="C3" s="8" t="s">
        <v>10</v>
      </c>
      <c r="D3" s="5" t="s">
        <v>21</v>
      </c>
      <c r="E3" s="8" t="s">
        <v>22</v>
      </c>
    </row>
    <row r="4" spans="1:5" ht="28.9" customHeight="1" x14ac:dyDescent="0.25">
      <c r="A4" s="8"/>
      <c r="B4" s="9"/>
      <c r="C4" s="8"/>
      <c r="D4" s="6"/>
      <c r="E4" s="8"/>
    </row>
    <row r="5" spans="1:5" x14ac:dyDescent="0.25">
      <c r="A5" s="8"/>
      <c r="B5" s="9"/>
      <c r="C5" s="8"/>
      <c r="D5" s="7"/>
      <c r="E5" s="8"/>
    </row>
    <row r="6" spans="1:5" ht="90" x14ac:dyDescent="0.25">
      <c r="A6" s="3" t="s">
        <v>23</v>
      </c>
      <c r="B6" s="3" t="s">
        <v>20</v>
      </c>
      <c r="C6" s="3">
        <v>2013</v>
      </c>
      <c r="D6" s="3">
        <v>1738</v>
      </c>
      <c r="E6" s="3">
        <v>1500</v>
      </c>
    </row>
    <row r="7" spans="1:5" ht="90" x14ac:dyDescent="0.25">
      <c r="A7" s="3" t="s">
        <v>23</v>
      </c>
      <c r="B7" s="3" t="s">
        <v>20</v>
      </c>
      <c r="C7" s="3">
        <v>2014</v>
      </c>
      <c r="D7" s="3">
        <v>1586</v>
      </c>
      <c r="E7" s="3">
        <v>1500</v>
      </c>
    </row>
    <row r="8" spans="1:5" ht="90" x14ac:dyDescent="0.25">
      <c r="A8" s="3" t="s">
        <v>23</v>
      </c>
      <c r="B8" s="3" t="s">
        <v>20</v>
      </c>
      <c r="C8" s="3">
        <v>2015</v>
      </c>
      <c r="D8" s="3">
        <v>1027</v>
      </c>
      <c r="E8" s="3">
        <v>1200</v>
      </c>
    </row>
    <row r="9" spans="1:5" ht="90" x14ac:dyDescent="0.25">
      <c r="A9" s="3" t="s">
        <v>23</v>
      </c>
      <c r="B9" s="3" t="s">
        <v>20</v>
      </c>
      <c r="C9" s="3">
        <v>2016</v>
      </c>
      <c r="D9" s="3">
        <v>1323</v>
      </c>
      <c r="E9" s="3">
        <v>1100</v>
      </c>
    </row>
    <row r="10" spans="1:5" ht="90" x14ac:dyDescent="0.25">
      <c r="A10" s="3" t="s">
        <v>23</v>
      </c>
      <c r="B10" s="3" t="s">
        <v>20</v>
      </c>
      <c r="C10" s="3">
        <v>2017</v>
      </c>
      <c r="D10" s="3">
        <v>790</v>
      </c>
      <c r="E10" s="3">
        <v>1000</v>
      </c>
    </row>
    <row r="11" spans="1:5" ht="90" x14ac:dyDescent="0.25">
      <c r="A11" s="3" t="s">
        <v>23</v>
      </c>
      <c r="B11" s="3" t="s">
        <v>20</v>
      </c>
      <c r="C11" s="3">
        <v>2018</v>
      </c>
      <c r="D11" s="3">
        <v>671</v>
      </c>
      <c r="E11" s="3">
        <v>1200</v>
      </c>
    </row>
    <row r="12" spans="1:5" ht="90" x14ac:dyDescent="0.25">
      <c r="A12" s="3" t="s">
        <v>23</v>
      </c>
      <c r="B12" s="3" t="s">
        <v>20</v>
      </c>
      <c r="C12" s="3">
        <v>2019</v>
      </c>
      <c r="D12" s="3">
        <v>1112</v>
      </c>
      <c r="E12" s="3">
        <v>1200</v>
      </c>
    </row>
    <row r="13" spans="1:5" ht="90" x14ac:dyDescent="0.25">
      <c r="A13" s="3" t="s">
        <v>23</v>
      </c>
      <c r="B13" s="3" t="s">
        <v>20</v>
      </c>
      <c r="C13" s="3">
        <v>2020</v>
      </c>
      <c r="D13" s="3">
        <v>64</v>
      </c>
      <c r="E13" s="3">
        <v>0</v>
      </c>
    </row>
    <row r="14" spans="1:5" ht="90" x14ac:dyDescent="0.25">
      <c r="A14" s="3" t="s">
        <v>23</v>
      </c>
      <c r="B14" s="3" t="s">
        <v>20</v>
      </c>
      <c r="C14" s="3">
        <v>2021</v>
      </c>
      <c r="D14" s="3">
        <v>0</v>
      </c>
      <c r="E14" s="3">
        <v>1201</v>
      </c>
    </row>
    <row r="15" spans="1:5" ht="90" x14ac:dyDescent="0.25">
      <c r="A15" s="3" t="s">
        <v>23</v>
      </c>
      <c r="B15" s="3" t="s">
        <v>20</v>
      </c>
      <c r="C15" s="3">
        <v>2022</v>
      </c>
      <c r="D15" s="3">
        <v>0</v>
      </c>
      <c r="E15" s="3">
        <v>3200</v>
      </c>
    </row>
    <row r="16" spans="1:5" ht="90" x14ac:dyDescent="0.25">
      <c r="A16" s="3" t="s">
        <v>23</v>
      </c>
      <c r="B16" s="3" t="s">
        <v>20</v>
      </c>
      <c r="C16" s="3">
        <v>2023</v>
      </c>
      <c r="D16" s="3">
        <v>130</v>
      </c>
      <c r="E16" s="3">
        <v>1300</v>
      </c>
    </row>
    <row r="17" spans="1:5" x14ac:dyDescent="0.25">
      <c r="A17" s="10" t="s">
        <v>11</v>
      </c>
      <c r="B17" s="11"/>
      <c r="C17" s="12"/>
      <c r="D17" s="3">
        <f>SUM(D6:D16)</f>
        <v>8441</v>
      </c>
      <c r="E17" s="3">
        <f>SUM(E6:E16)</f>
        <v>14401</v>
      </c>
    </row>
  </sheetData>
  <mergeCells count="7">
    <mergeCell ref="A17:C17"/>
    <mergeCell ref="A1:E1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ტრანსპორტი</vt:lpstr>
      <vt:lpstr>მივლინება წარმომადგენლობითი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reskhelvachauri3</cp:lastModifiedBy>
  <dcterms:created xsi:type="dcterms:W3CDTF">2015-06-05T18:17:20Z</dcterms:created>
  <dcterms:modified xsi:type="dcterms:W3CDTF">2023-07-21T07:49:27Z</dcterms:modified>
</cp:coreProperties>
</file>