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TPSERVER\ftp\Xserver\ავთანდილ\მთავრობა\"/>
    </mc:Choice>
  </mc:AlternateContent>
  <bookViews>
    <workbookView xWindow="0" yWindow="0" windowWidth="28800" windowHeight="11865"/>
  </bookViews>
  <sheets>
    <sheet name="ტრანსპორ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7" i="1"/>
  <c r="D15" i="1"/>
  <c r="D14" i="1"/>
  <c r="D16" i="1"/>
  <c r="D6" i="1"/>
  <c r="T7" i="1" l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U6" i="1"/>
  <c r="T6" i="1"/>
  <c r="E6" i="1"/>
  <c r="F16" i="1" l="1"/>
  <c r="F15" i="1"/>
  <c r="E15" i="1" s="1"/>
  <c r="F14" i="1"/>
  <c r="F13" i="1"/>
  <c r="F12" i="1"/>
  <c r="E12" i="1" s="1"/>
  <c r="F11" i="1"/>
  <c r="E11" i="1" s="1"/>
  <c r="F9" i="1"/>
  <c r="E9" i="1" s="1"/>
  <c r="F8" i="1"/>
  <c r="E8" i="1" s="1"/>
  <c r="S13" i="1"/>
  <c r="E13" i="1" s="1"/>
  <c r="S14" i="1"/>
  <c r="E7" i="1"/>
  <c r="E10" i="1"/>
  <c r="O6" i="1"/>
  <c r="G17" i="1"/>
  <c r="D7" i="1"/>
  <c r="D8" i="1"/>
  <c r="D9" i="1"/>
  <c r="D10" i="1"/>
  <c r="D11" i="1"/>
  <c r="D12" i="1"/>
  <c r="E14" i="1" l="1"/>
</calcChain>
</file>

<file path=xl/sharedStrings.xml><?xml version="1.0" encoding="utf-8"?>
<sst xmlns="http://schemas.openxmlformats.org/spreadsheetml/2006/main" count="42" uniqueCount="21">
  <si>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</si>
  <si>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</si>
  <si>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</si>
  <si>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</si>
  <si>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</si>
  <si>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</si>
  <si>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</si>
  <si>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</si>
  <si>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</si>
  <si>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</si>
  <si>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</si>
  <si>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</si>
  <si>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</si>
  <si>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</si>
  <si>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</si>
  <si>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</si>
  <si>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</si>
  <si>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</si>
  <si>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</si>
  <si>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</si>
  <si>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სსიპ "ბათუმის ბულვარი"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</si>
</sst>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80" zoomScaleNormal="80" workbookViewId="0">
      <selection activeCell="T5" sqref="T5:U16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20" width="8.85546875" style="1"/>
    <col min="21" max="21" width="11.42578125" style="1" customWidth="1"/>
    <col min="22" max="16384" width="8.85546875" style="1"/>
  </cols>
  <sheetData>
    <row r="1" spans="1:2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3" spans="1:21" ht="19.149999999999999" customHeight="1" x14ac:dyDescent="0.25">
      <c r="A3" s="8" t="s">
        <v>12</v>
      </c>
      <c r="B3" s="7" t="s">
        <v>19</v>
      </c>
      <c r="C3" s="8" t="s">
        <v>10</v>
      </c>
      <c r="D3" s="10" t="s">
        <v>14</v>
      </c>
      <c r="E3" s="8" t="s">
        <v>0</v>
      </c>
      <c r="F3" s="10" t="s">
        <v>18</v>
      </c>
      <c r="G3" s="10" t="s">
        <v>16</v>
      </c>
      <c r="H3" s="7" t="s">
        <v>15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8.9" customHeight="1" x14ac:dyDescent="0.25">
      <c r="A4" s="8"/>
      <c r="B4" s="7"/>
      <c r="C4" s="8"/>
      <c r="D4" s="11"/>
      <c r="E4" s="8"/>
      <c r="F4" s="11"/>
      <c r="G4" s="11"/>
      <c r="H4" s="7" t="s">
        <v>1</v>
      </c>
      <c r="I4" s="7"/>
      <c r="J4" s="7" t="s">
        <v>2</v>
      </c>
      <c r="K4" s="7"/>
      <c r="L4" s="7" t="s">
        <v>3</v>
      </c>
      <c r="M4" s="7"/>
      <c r="N4" s="7" t="s">
        <v>9</v>
      </c>
      <c r="O4" s="7"/>
      <c r="P4" s="7" t="s">
        <v>4</v>
      </c>
      <c r="Q4" s="7"/>
      <c r="R4" s="7" t="s">
        <v>5</v>
      </c>
      <c r="S4" s="7"/>
      <c r="T4" s="7" t="s">
        <v>17</v>
      </c>
      <c r="U4" s="7"/>
    </row>
    <row r="5" spans="1:21" ht="45" x14ac:dyDescent="0.25">
      <c r="A5" s="8"/>
      <c r="B5" s="7"/>
      <c r="C5" s="8"/>
      <c r="D5" s="12"/>
      <c r="E5" s="8"/>
      <c r="F5" s="12"/>
      <c r="G5" s="12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x14ac:dyDescent="0.25">
      <c r="A6" s="3"/>
      <c r="B6" s="3" t="s">
        <v>20</v>
      </c>
      <c r="C6" s="3">
        <v>2013</v>
      </c>
      <c r="D6" s="3">
        <f>H6+J6+L6+N6+P6</f>
        <v>6</v>
      </c>
      <c r="E6" s="3">
        <f>F6+G6+I6+K6+M6+O6+Q6+S6</f>
        <v>142103.62999999998</v>
      </c>
      <c r="F6" s="3"/>
      <c r="G6" s="3">
        <v>37454.629999999997</v>
      </c>
      <c r="H6" s="3">
        <v>1</v>
      </c>
      <c r="I6" s="3">
        <v>5576</v>
      </c>
      <c r="J6" s="3"/>
      <c r="K6" s="3"/>
      <c r="L6" s="3"/>
      <c r="M6" s="3"/>
      <c r="N6" s="3">
        <v>4</v>
      </c>
      <c r="O6" s="3">
        <f>67103.84+11232</f>
        <v>78335.839999999997</v>
      </c>
      <c r="P6" s="3">
        <v>1</v>
      </c>
      <c r="Q6" s="3">
        <v>11729.64</v>
      </c>
      <c r="R6" s="3">
        <v>26</v>
      </c>
      <c r="S6" s="3">
        <v>9007.52</v>
      </c>
      <c r="T6" s="3">
        <f>H6+N6+P6+R6</f>
        <v>32</v>
      </c>
      <c r="U6" s="3">
        <f>S6+Q6+O6+I6</f>
        <v>104649</v>
      </c>
    </row>
    <row r="7" spans="1:21" x14ac:dyDescent="0.25">
      <c r="A7" s="3"/>
      <c r="B7" s="3" t="s">
        <v>20</v>
      </c>
      <c r="C7" s="3">
        <v>2014</v>
      </c>
      <c r="D7" s="3">
        <f t="shared" ref="D7:D16" si="0">H7+J7+L7+N7+P7+R7+T7</f>
        <v>0</v>
      </c>
      <c r="E7" s="3">
        <f t="shared" ref="E7:E16" si="1">F7+G7+I7+K7+M7+O7+Q7+S7</f>
        <v>48683.94</v>
      </c>
      <c r="F7" s="3"/>
      <c r="G7" s="3">
        <v>48683.94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ref="T7:T16" si="2">H7+N7+P7+R7</f>
        <v>0</v>
      </c>
      <c r="U7" s="3">
        <f t="shared" ref="U7:U16" si="3">S7+Q7+O7+I7</f>
        <v>0</v>
      </c>
    </row>
    <row r="8" spans="1:21" x14ac:dyDescent="0.25">
      <c r="A8" s="3"/>
      <c r="B8" s="3" t="s">
        <v>20</v>
      </c>
      <c r="C8" s="3">
        <v>2015</v>
      </c>
      <c r="D8" s="3">
        <f t="shared" si="0"/>
        <v>0</v>
      </c>
      <c r="E8" s="3">
        <f t="shared" si="1"/>
        <v>55508.36</v>
      </c>
      <c r="F8" s="3">
        <f>19690.02+1343</f>
        <v>21033.02</v>
      </c>
      <c r="G8" s="3">
        <v>34475.339999999997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2"/>
        <v>0</v>
      </c>
      <c r="U8" s="3">
        <f t="shared" si="3"/>
        <v>0</v>
      </c>
    </row>
    <row r="9" spans="1:21" x14ac:dyDescent="0.25">
      <c r="A9" s="3"/>
      <c r="B9" s="3" t="s">
        <v>20</v>
      </c>
      <c r="C9" s="3">
        <v>2016</v>
      </c>
      <c r="D9" s="3">
        <f t="shared" si="0"/>
        <v>0</v>
      </c>
      <c r="E9" s="3">
        <f t="shared" si="1"/>
        <v>39836.720000000001</v>
      </c>
      <c r="F9" s="3">
        <f>2690+5446</f>
        <v>8136</v>
      </c>
      <c r="G9" s="3">
        <v>31700.720000000001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2"/>
        <v>0</v>
      </c>
      <c r="U9" s="3">
        <f t="shared" si="3"/>
        <v>0</v>
      </c>
    </row>
    <row r="10" spans="1:21" x14ac:dyDescent="0.25">
      <c r="A10" s="3"/>
      <c r="B10" s="3" t="s">
        <v>20</v>
      </c>
      <c r="C10" s="3">
        <v>2017</v>
      </c>
      <c r="D10" s="3">
        <f t="shared" si="0"/>
        <v>0</v>
      </c>
      <c r="E10" s="3">
        <f t="shared" si="1"/>
        <v>49193.119999999995</v>
      </c>
      <c r="F10" s="3">
        <v>4779.7</v>
      </c>
      <c r="G10" s="3">
        <v>44413.42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2"/>
        <v>0</v>
      </c>
      <c r="U10" s="3">
        <f t="shared" si="3"/>
        <v>0</v>
      </c>
    </row>
    <row r="11" spans="1:21" x14ac:dyDescent="0.25">
      <c r="A11" s="3"/>
      <c r="B11" s="3" t="s">
        <v>20</v>
      </c>
      <c r="C11" s="3">
        <v>2018</v>
      </c>
      <c r="D11" s="3">
        <f t="shared" si="0"/>
        <v>0</v>
      </c>
      <c r="E11" s="3">
        <f t="shared" si="1"/>
        <v>94822.89</v>
      </c>
      <c r="F11" s="3">
        <f>35221.81+1273.75</f>
        <v>36495.56</v>
      </c>
      <c r="G11" s="3">
        <v>58327.33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2"/>
        <v>0</v>
      </c>
      <c r="U11" s="3">
        <f t="shared" si="3"/>
        <v>0</v>
      </c>
    </row>
    <row r="12" spans="1:21" x14ac:dyDescent="0.25">
      <c r="A12" s="3"/>
      <c r="B12" s="3" t="s">
        <v>20</v>
      </c>
      <c r="C12" s="3">
        <v>2019</v>
      </c>
      <c r="D12" s="3">
        <f t="shared" si="0"/>
        <v>0</v>
      </c>
      <c r="E12" s="3">
        <f t="shared" si="1"/>
        <v>110343.89</v>
      </c>
      <c r="F12" s="3">
        <f>41711.59+2276</f>
        <v>43987.59</v>
      </c>
      <c r="G12" s="3">
        <v>66356.3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2"/>
        <v>0</v>
      </c>
      <c r="U12" s="3">
        <f t="shared" si="3"/>
        <v>0</v>
      </c>
    </row>
    <row r="13" spans="1:21" x14ac:dyDescent="0.25">
      <c r="A13" s="3"/>
      <c r="B13" s="3" t="s">
        <v>20</v>
      </c>
      <c r="C13" s="3">
        <v>2020</v>
      </c>
      <c r="D13" s="3"/>
      <c r="E13" s="3">
        <f t="shared" si="1"/>
        <v>84065.610000000015</v>
      </c>
      <c r="F13" s="3">
        <f>28834.93+4958</f>
        <v>33792.93</v>
      </c>
      <c r="G13" s="3">
        <v>39611.14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2</v>
      </c>
      <c r="S13" s="3">
        <f>5330.77+5330.77</f>
        <v>10661.54</v>
      </c>
      <c r="T13" s="3">
        <f t="shared" si="2"/>
        <v>2</v>
      </c>
      <c r="U13" s="3">
        <f t="shared" si="3"/>
        <v>10661.54</v>
      </c>
    </row>
    <row r="14" spans="1:21" x14ac:dyDescent="0.25">
      <c r="A14" s="3"/>
      <c r="B14" s="3" t="s">
        <v>20</v>
      </c>
      <c r="C14" s="3">
        <v>2021</v>
      </c>
      <c r="D14" s="3">
        <f>N14</f>
        <v>1</v>
      </c>
      <c r="E14" s="3">
        <f t="shared" si="1"/>
        <v>141327.87</v>
      </c>
      <c r="F14" s="3">
        <f>24700+2762</f>
        <v>27462</v>
      </c>
      <c r="G14" s="3">
        <v>59759.69</v>
      </c>
      <c r="H14" s="3"/>
      <c r="I14" s="3"/>
      <c r="J14" s="3"/>
      <c r="K14" s="3"/>
      <c r="L14" s="3"/>
      <c r="M14" s="3"/>
      <c r="N14" s="3">
        <v>1</v>
      </c>
      <c r="O14" s="3">
        <v>36928.18</v>
      </c>
      <c r="P14" s="3"/>
      <c r="Q14" s="3"/>
      <c r="R14" s="3">
        <v>2</v>
      </c>
      <c r="S14" s="3">
        <f>8589+8589</f>
        <v>17178</v>
      </c>
      <c r="T14" s="3">
        <f t="shared" si="2"/>
        <v>3</v>
      </c>
      <c r="U14" s="3">
        <f t="shared" si="3"/>
        <v>54106.18</v>
      </c>
    </row>
    <row r="15" spans="1:21" x14ac:dyDescent="0.25">
      <c r="A15" s="3"/>
      <c r="B15" s="3" t="s">
        <v>20</v>
      </c>
      <c r="C15" s="3">
        <v>2022</v>
      </c>
      <c r="D15" s="3">
        <f>H15+J15+L15+N15+P15</f>
        <v>0</v>
      </c>
      <c r="E15" s="3">
        <f t="shared" si="1"/>
        <v>112785.79</v>
      </c>
      <c r="F15" s="3">
        <f>33365.72+4944</f>
        <v>38309.72</v>
      </c>
      <c r="G15" s="3">
        <v>69351.37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2</v>
      </c>
      <c r="S15" s="3">
        <v>5124.7</v>
      </c>
      <c r="T15" s="3">
        <f t="shared" si="2"/>
        <v>2</v>
      </c>
      <c r="U15" s="3">
        <f t="shared" si="3"/>
        <v>5124.7</v>
      </c>
    </row>
    <row r="16" spans="1:21" x14ac:dyDescent="0.25">
      <c r="A16" s="3"/>
      <c r="B16" s="3" t="s">
        <v>20</v>
      </c>
      <c r="C16" s="3">
        <v>2023</v>
      </c>
      <c r="D16" s="3">
        <f>H16+J16+L16+N16+P16</f>
        <v>2</v>
      </c>
      <c r="E16" s="3">
        <f>F16+G16+I16+K16+M16+O16+Q16+S16</f>
        <v>191036.79999999999</v>
      </c>
      <c r="F16" s="3">
        <f>19385.24+1712</f>
        <v>21097.24</v>
      </c>
      <c r="G16" s="3">
        <v>32278.11</v>
      </c>
      <c r="H16" s="3">
        <v>1</v>
      </c>
      <c r="I16" s="3">
        <v>34859.26</v>
      </c>
      <c r="J16" s="3"/>
      <c r="K16" s="3"/>
      <c r="L16" s="3"/>
      <c r="M16" s="3"/>
      <c r="N16" s="3">
        <v>1</v>
      </c>
      <c r="O16" s="3">
        <v>58375.519999999997</v>
      </c>
      <c r="P16" s="3"/>
      <c r="Q16" s="3"/>
      <c r="R16" s="3">
        <v>1</v>
      </c>
      <c r="S16" s="3">
        <v>44426.67</v>
      </c>
      <c r="T16" s="3">
        <f t="shared" si="2"/>
        <v>3</v>
      </c>
      <c r="U16" s="3">
        <f t="shared" si="3"/>
        <v>137661.45000000001</v>
      </c>
    </row>
    <row r="17" spans="1:21" x14ac:dyDescent="0.25">
      <c r="A17" s="4" t="s">
        <v>11</v>
      </c>
      <c r="B17" s="5"/>
      <c r="C17" s="6"/>
      <c r="D17" s="3">
        <f>SUM(D6:D16)</f>
        <v>9</v>
      </c>
      <c r="E17" s="3"/>
      <c r="F17" s="3"/>
      <c r="G17" s="3">
        <f>SUM(G6:G16)</f>
        <v>522411.99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mergeCells count="17"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A17:C17"/>
    <mergeCell ref="H3:U3"/>
    <mergeCell ref="T4:U4"/>
    <mergeCell ref="R4:S4"/>
    <mergeCell ref="N4:O4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777</cp:lastModifiedBy>
  <dcterms:created xsi:type="dcterms:W3CDTF">2015-06-05T18:17:20Z</dcterms:created>
  <dcterms:modified xsi:type="dcterms:W3CDTF">2023-08-21T13:21:35Z</dcterms:modified>
</cp:coreProperties>
</file>